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ls302\Dropbox\Active files\My teaching\Content\General\Repeatability\Blog resource\"/>
    </mc:Choice>
  </mc:AlternateContent>
  <bookViews>
    <workbookView xWindow="480" yWindow="60" windowWidth="18195" windowHeight="8505"/>
  </bookViews>
  <sheets>
    <sheet name="Data" sheetId="1" r:id="rId1"/>
    <sheet name="ANOVA" sheetId="8" r:id="rId2"/>
    <sheet name="Figure" sheetId="4" r:id="rId3"/>
  </sheets>
  <calcPr calcId="152511"/>
</workbook>
</file>

<file path=xl/calcChain.xml><?xml version="1.0" encoding="utf-8"?>
<calcChain xmlns="http://schemas.openxmlformats.org/spreadsheetml/2006/main">
  <c r="E19" i="8" l="1"/>
  <c r="K9" i="1"/>
  <c r="X5" i="1" s="1"/>
  <c r="J9" i="1"/>
  <c r="W5" i="1" s="1"/>
  <c r="K8" i="1"/>
  <c r="V5" i="1" s="1"/>
  <c r="J8" i="1"/>
  <c r="K7" i="1"/>
  <c r="T5" i="1" s="1"/>
  <c r="J7" i="1"/>
  <c r="S5" i="1" s="1"/>
  <c r="K6" i="1"/>
  <c r="R5" i="1" s="1"/>
  <c r="J6" i="1"/>
  <c r="F14" i="1"/>
  <c r="G14" i="1" s="1"/>
  <c r="F13" i="1"/>
  <c r="G13" i="1" s="1"/>
  <c r="F12" i="1"/>
  <c r="G12" i="1" s="1"/>
  <c r="F11" i="1"/>
  <c r="G11" i="1" s="1"/>
  <c r="F7" i="1"/>
  <c r="G7" i="1" s="1"/>
  <c r="F10" i="1"/>
  <c r="G10" i="1" s="1"/>
  <c r="F9" i="1"/>
  <c r="G9" i="1" s="1"/>
  <c r="F8" i="1"/>
  <c r="G8" i="1" s="1"/>
  <c r="F6" i="1"/>
  <c r="G6" i="1" s="1"/>
  <c r="F5" i="1"/>
  <c r="G5" i="1" s="1"/>
  <c r="K5" i="1"/>
  <c r="P5" i="1" s="1"/>
  <c r="J5" i="1"/>
  <c r="O5" i="1" l="1"/>
  <c r="Z5" i="1" s="1"/>
  <c r="Q5" i="1"/>
  <c r="AA5" i="1" s="1"/>
  <c r="U5" i="1"/>
  <c r="AC5" i="1" s="1"/>
  <c r="L6" i="1"/>
  <c r="M8" i="1"/>
  <c r="L8" i="1"/>
  <c r="M7" i="1"/>
  <c r="M9" i="1"/>
  <c r="M6" i="1"/>
  <c r="L9" i="1"/>
  <c r="L7" i="1"/>
  <c r="AB5" i="1"/>
  <c r="AD5" i="1"/>
  <c r="M5" i="1"/>
  <c r="L5" i="1"/>
  <c r="G15" i="1"/>
  <c r="F15" i="1"/>
  <c r="AF5" i="1" l="1"/>
  <c r="M10" i="1"/>
  <c r="E15" i="1"/>
</calcChain>
</file>

<file path=xl/comments1.xml><?xml version="1.0" encoding="utf-8"?>
<comments xmlns="http://schemas.openxmlformats.org/spreadsheetml/2006/main">
  <authors>
    <author>hls302</author>
  </authors>
  <commentList>
    <comment ref="F3" authorId="0" shapeId="0">
      <text>
        <r>
          <rPr>
            <sz val="9"/>
            <color indexed="81"/>
            <rFont val="Tahoma"/>
            <family val="2"/>
          </rPr>
          <t xml:space="preserve">Columns only needed so data can be plotted as required.
</t>
        </r>
      </text>
    </comment>
  </commentList>
</comments>
</file>

<file path=xl/sharedStrings.xml><?xml version="1.0" encoding="utf-8"?>
<sst xmlns="http://schemas.openxmlformats.org/spreadsheetml/2006/main" count="85" uniqueCount="56">
  <si>
    <t>Measurement</t>
  </si>
  <si>
    <t>Deviation</t>
  </si>
  <si>
    <t>Sum</t>
  </si>
  <si>
    <t>Person</t>
  </si>
  <si>
    <t>A</t>
  </si>
  <si>
    <t>B</t>
  </si>
  <si>
    <t>Person Mean</t>
  </si>
  <si>
    <t>Person A</t>
  </si>
  <si>
    <t>Person B</t>
  </si>
  <si>
    <t>Anova: Single Factor</t>
  </si>
  <si>
    <t>SUMMARY</t>
  </si>
  <si>
    <t>Groups</t>
  </si>
  <si>
    <t>Count</t>
  </si>
  <si>
    <t>Average</t>
  </si>
  <si>
    <t>Variance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</si>
  <si>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</si>
  <si>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</si>
  <si>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</si>
  <si>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</si>
  <si>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</si>
  <si>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</si>
  <si>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</si>
  <si>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</si>
  <si>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Between Groups</t>
  </si>
  <si>
    <t>Within Groups</t>
  </si>
  <si>
    <t>Total</t>
  </si>
  <si>
    <t>Body mass</t>
  </si>
  <si>
    <t>kg</t>
  </si>
  <si>
    <t>SD</t>
  </si>
  <si>
    <t>Measurements</t>
  </si>
  <si>
    <t>M1</t>
  </si>
  <si>
    <t>M2</t>
  </si>
  <si>
    <t>Mean</t>
  </si>
  <si>
    <t>Overall SEM</t>
  </si>
  <si>
    <t>Data laid out for plotting figure.</t>
  </si>
  <si>
    <t>C</t>
  </si>
  <si>
    <t>D</t>
  </si>
  <si>
    <t>E</t>
  </si>
  <si>
    <t>Person C</t>
  </si>
  <si>
    <t>Person D</t>
  </si>
  <si>
    <t>Person E</t>
  </si>
  <si>
    <t>SEM</t>
  </si>
  <si>
    <t>Data laid out for ANOVA calculations.</t>
  </si>
  <si>
    <t>Data laid out for analysis of time series data.</t>
  </si>
  <si>
    <t>Standard deviations</t>
  </si>
  <si>
    <t>Overall</t>
  </si>
  <si>
    <r>
      <t>A</t>
    </r>
    <r>
      <rPr>
        <vertAlign val="subscript"/>
        <sz val="11"/>
        <color rgb="FFFF0000"/>
        <rFont val="Calibri"/>
        <family val="2"/>
        <scheme val="minor"/>
      </rPr>
      <t>1</t>
    </r>
  </si>
  <si>
    <r>
      <t>A</t>
    </r>
    <r>
      <rPr>
        <vertAlign val="subscript"/>
        <sz val="11"/>
        <color rgb="FFFF0000"/>
        <rFont val="Calibri"/>
        <family val="2"/>
        <scheme val="minor"/>
      </rPr>
      <t>2</t>
    </r>
  </si>
  <si>
    <r>
      <t>B</t>
    </r>
    <r>
      <rPr>
        <vertAlign val="subscript"/>
        <sz val="11"/>
        <color rgb="FFFFC000"/>
        <rFont val="Calibri"/>
        <family val="2"/>
        <scheme val="minor"/>
      </rPr>
      <t>1</t>
    </r>
  </si>
  <si>
    <r>
      <t>B</t>
    </r>
    <r>
      <rPr>
        <vertAlign val="subscript"/>
        <sz val="11"/>
        <color rgb="FFFFC000"/>
        <rFont val="Calibri"/>
        <family val="2"/>
        <scheme val="minor"/>
      </rPr>
      <t>2</t>
    </r>
  </si>
  <si>
    <r>
      <t>C</t>
    </r>
    <r>
      <rPr>
        <vertAlign val="subscript"/>
        <sz val="11"/>
        <color rgb="FF00B050"/>
        <rFont val="Calibri"/>
        <family val="2"/>
        <scheme val="minor"/>
      </rPr>
      <t>1</t>
    </r>
  </si>
  <si>
    <r>
      <t>C</t>
    </r>
    <r>
      <rPr>
        <vertAlign val="subscript"/>
        <sz val="11"/>
        <color rgb="FF00B050"/>
        <rFont val="Calibri"/>
        <family val="2"/>
        <scheme val="minor"/>
      </rPr>
      <t>2</t>
    </r>
  </si>
  <si>
    <r>
      <t>D</t>
    </r>
    <r>
      <rPr>
        <vertAlign val="subscript"/>
        <sz val="11"/>
        <color rgb="FF0000FF"/>
        <rFont val="Calibri"/>
        <family val="2"/>
        <scheme val="minor"/>
      </rPr>
      <t>1</t>
    </r>
  </si>
  <si>
    <r>
      <t>D</t>
    </r>
    <r>
      <rPr>
        <vertAlign val="subscript"/>
        <sz val="11"/>
        <color rgb="FF0000FF"/>
        <rFont val="Calibri"/>
        <family val="2"/>
        <scheme val="minor"/>
      </rPr>
      <t>2</t>
    </r>
  </si>
  <si>
    <r>
      <t>E</t>
    </r>
    <r>
      <rPr>
        <vertAlign val="subscript"/>
        <sz val="11"/>
        <color rgb="FF7030A0"/>
        <rFont val="Calibri"/>
        <family val="2"/>
        <scheme val="minor"/>
      </rPr>
      <t>1</t>
    </r>
  </si>
  <si>
    <r>
      <t>E</t>
    </r>
    <r>
      <rPr>
        <vertAlign val="subscript"/>
        <sz val="11"/>
        <color rgb="FF7030A0"/>
        <rFont val="Calibri"/>
        <family val="2"/>
        <scheme val="minor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</si>
</sst>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onsolas"/>
      <family val="3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vertAlign val="subscript"/>
      <sz val="11"/>
      <color rgb="FFFF0000"/>
      <name val="Calibri"/>
      <family val="2"/>
      <scheme val="minor"/>
    </font>
    <font>
      <vertAlign val="subscript"/>
      <sz val="11"/>
      <color rgb="FFFFC000"/>
      <name val="Calibri"/>
      <family val="2"/>
      <scheme val="minor"/>
    </font>
    <font>
      <vertAlign val="subscript"/>
      <sz val="11"/>
      <color rgb="FF00B050"/>
      <name val="Calibri"/>
      <family val="2"/>
      <scheme val="minor"/>
    </font>
    <font>
      <vertAlign val="subscript"/>
      <sz val="11"/>
      <color rgb="FF0000FF"/>
      <name val="Calibri"/>
      <family val="2"/>
      <scheme val="minor"/>
    </font>
    <font>
      <vertAlign val="subscript"/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164" fontId="8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/>
    </xf>
    <xf numFmtId="0" fontId="0" fillId="0" borderId="0" xfId="0" applyFill="1" applyBorder="1" applyAlignment="1"/>
    <xf numFmtId="0" fontId="0" fillId="0" borderId="4" xfId="0" applyFill="1" applyBorder="1" applyAlignment="1"/>
    <xf numFmtId="0" fontId="9" fillId="0" borderId="5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0" borderId="0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6" fillId="0" borderId="0" xfId="0" quotePrefix="1" applyFont="1" applyBorder="1" applyAlignment="1">
      <alignment horizontal="center"/>
    </xf>
    <xf numFmtId="0" fontId="5" fillId="0" borderId="0" xfId="0" quotePrefix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11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/>
    <xf numFmtId="164" fontId="1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164" fontId="1" fillId="0" borderId="0" xfId="0" applyNumberFormat="1" applyFont="1"/>
    <xf numFmtId="164" fontId="14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16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164" fontId="17" fillId="0" borderId="0" xfId="0" applyNumberFormat="1" applyFont="1" applyAlignment="1">
      <alignment horizontal="center"/>
    </xf>
    <xf numFmtId="0" fontId="17" fillId="0" borderId="2" xfId="0" applyFont="1" applyBorder="1" applyAlignment="1">
      <alignment horizontal="center" vertical="center"/>
    </xf>
    <xf numFmtId="164" fontId="17" fillId="0" borderId="2" xfId="0" applyNumberFormat="1" applyFont="1" applyBorder="1" applyAlignment="1">
      <alignment horizontal="center"/>
    </xf>
    <xf numFmtId="0" fontId="7" fillId="0" borderId="0" xfId="0" applyFont="1"/>
    <xf numFmtId="0" fontId="15" fillId="0" borderId="0" xfId="0" applyFont="1"/>
    <xf numFmtId="0" fontId="16" fillId="0" borderId="0" xfId="0" applyFont="1"/>
    <xf numFmtId="0" fontId="8" fillId="0" borderId="0" xfId="0" applyFont="1"/>
    <xf numFmtId="0" fontId="17" fillId="0" borderId="2" xfId="0" applyFont="1" applyBorder="1"/>
    <xf numFmtId="0" fontId="17" fillId="0" borderId="2" xfId="0" applyFont="1" applyBorder="1" applyAlignment="1">
      <alignment horizontal="center"/>
    </xf>
    <xf numFmtId="164" fontId="13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4" fillId="0" borderId="6" xfId="0" applyFont="1" applyFill="1" applyBorder="1" applyAlignment="1"/>
    <xf numFmtId="0" fontId="17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1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6699FF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2889660308048"/>
          <c:y val="3.240888637904514E-2"/>
          <c:w val="0.86869516035276229"/>
          <c:h val="0.82362888385096122"/>
        </c:manualLayout>
      </c:layout>
      <c:lineChart>
        <c:grouping val="standard"/>
        <c:varyColors val="0"/>
        <c:ser>
          <c:idx val="0"/>
          <c:order val="0"/>
          <c:tx>
            <c:v>Person A</c:v>
          </c:tx>
          <c:spPr>
            <a:ln>
              <a:noFill/>
            </a:ln>
          </c:spPr>
          <c:marker>
            <c:symbol val="x"/>
            <c:size val="10"/>
            <c:spPr>
              <a:ln w="25400">
                <a:solidFill>
                  <a:srgbClr val="FF0000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Data!$E$5:$E$6</c:f>
              <c:numCache>
                <c:formatCode>General</c:formatCode>
                <c:ptCount val="2"/>
                <c:pt idx="0">
                  <c:v>32</c:v>
                </c:pt>
                <c:pt idx="1">
                  <c:v>40</c:v>
                </c:pt>
              </c:numCache>
            </c:numRef>
          </c:val>
          <c:smooth val="0"/>
        </c:ser>
        <c:ser>
          <c:idx val="1"/>
          <c:order val="1"/>
          <c:tx>
            <c:v>Person A mean</c:v>
          </c:tx>
          <c:spPr>
            <a:ln w="38100">
              <a:solidFill>
                <a:srgbClr val="FF000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Data!$G$5:$G$14</c:f>
                <c:numCache>
                  <c:formatCode>General</c:formatCode>
                  <c:ptCount val="10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  <c:pt idx="4">
                    <c:v>-4</c:v>
                  </c:pt>
                  <c:pt idx="5">
                    <c:v>4</c:v>
                  </c:pt>
                  <c:pt idx="6">
                    <c:v>-2</c:v>
                  </c:pt>
                  <c:pt idx="7">
                    <c:v>2</c:v>
                  </c:pt>
                  <c:pt idx="8">
                    <c:v>1.5</c:v>
                  </c:pt>
                  <c:pt idx="9">
                    <c:v>-1.5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 cap="sq">
                <a:solidFill>
                  <a:srgbClr val="FF9999"/>
                </a:solidFill>
              </a:ln>
            </c:spPr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Data!$F$5:$F$6</c:f>
              <c:numCache>
                <c:formatCode>0.0</c:formatCode>
                <c:ptCount val="2"/>
                <c:pt idx="0">
                  <c:v>36</c:v>
                </c:pt>
                <c:pt idx="1">
                  <c:v>36</c:v>
                </c:pt>
              </c:numCache>
            </c:numRef>
          </c:val>
          <c:smooth val="0"/>
        </c:ser>
        <c:ser>
          <c:idx val="3"/>
          <c:order val="2"/>
          <c:tx>
            <c:v>Person B</c:v>
          </c:tx>
          <c:spPr>
            <a:ln w="28575">
              <a:noFill/>
            </a:ln>
          </c:spPr>
          <c:marker>
            <c:symbol val="x"/>
            <c:size val="10"/>
            <c:spPr>
              <a:ln w="25400">
                <a:solidFill>
                  <a:srgbClr val="FFC000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(Data!$A$5:$A$6,Data!$E$7:$E$8)</c:f>
              <c:numCache>
                <c:formatCode>General</c:formatCode>
                <c:ptCount val="4"/>
                <c:pt idx="2">
                  <c:v>35</c:v>
                </c:pt>
                <c:pt idx="3">
                  <c:v>41</c:v>
                </c:pt>
              </c:numCache>
            </c:numRef>
          </c:val>
          <c:smooth val="0"/>
        </c:ser>
        <c:ser>
          <c:idx val="4"/>
          <c:order val="3"/>
          <c:tx>
            <c:v>Person C</c:v>
          </c:tx>
          <c:spPr>
            <a:ln w="28575">
              <a:noFill/>
            </a:ln>
          </c:spPr>
          <c:marker>
            <c:symbol val="x"/>
            <c:size val="10"/>
            <c:spPr>
              <a:noFill/>
              <a:ln w="25400">
                <a:solidFill>
                  <a:srgbClr val="00B050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(Data!$A$5:$A$8,Data!$E$9:$E$10)</c:f>
              <c:numCache>
                <c:formatCode>General</c:formatCode>
                <c:ptCount val="6"/>
                <c:pt idx="4">
                  <c:v>34</c:v>
                </c:pt>
                <c:pt idx="5">
                  <c:v>42</c:v>
                </c:pt>
              </c:numCache>
            </c:numRef>
          </c:val>
          <c:smooth val="0"/>
        </c:ser>
        <c:ser>
          <c:idx val="6"/>
          <c:order val="4"/>
          <c:tx>
            <c:v>Person E</c:v>
          </c:tx>
          <c:spPr>
            <a:ln w="28575">
              <a:noFill/>
            </a:ln>
          </c:spPr>
          <c:marker>
            <c:symbol val="x"/>
            <c:size val="10"/>
            <c:spPr>
              <a:ln w="25400">
                <a:solidFill>
                  <a:srgbClr val="7030A0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(Data!$A$5:$A$12,Data!$E$13:$E$14)</c:f>
              <c:numCache>
                <c:formatCode>General</c:formatCode>
                <c:ptCount val="10"/>
                <c:pt idx="8">
                  <c:v>41</c:v>
                </c:pt>
                <c:pt idx="9">
                  <c:v>38</c:v>
                </c:pt>
              </c:numCache>
            </c:numRef>
          </c:val>
          <c:smooth val="0"/>
        </c:ser>
        <c:ser>
          <c:idx val="5"/>
          <c:order val="5"/>
          <c:tx>
            <c:v>Person D</c:v>
          </c:tx>
          <c:spPr>
            <a:ln w="28575">
              <a:noFill/>
            </a:ln>
          </c:spPr>
          <c:marker>
            <c:symbol val="x"/>
            <c:size val="10"/>
            <c:spPr>
              <a:ln w="25400">
                <a:solidFill>
                  <a:srgbClr val="0000FF"/>
                </a:solidFill>
              </a:ln>
            </c:spPr>
          </c:marker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(Data!$A$5:$A$10,Data!$E$11:$E$12)</c:f>
              <c:numCache>
                <c:formatCode>General</c:formatCode>
                <c:ptCount val="8"/>
                <c:pt idx="6">
                  <c:v>39</c:v>
                </c:pt>
                <c:pt idx="7">
                  <c:v>43</c:v>
                </c:pt>
              </c:numCache>
            </c:numRef>
          </c:val>
          <c:smooth val="0"/>
        </c:ser>
        <c:ser>
          <c:idx val="9"/>
          <c:order val="6"/>
          <c:tx>
            <c:v>Person E mean</c:v>
          </c:tx>
          <c:spPr>
            <a:ln w="28575">
              <a:solidFill>
                <a:srgbClr val="7030A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Data!$G$5:$G$14</c:f>
                <c:numCache>
                  <c:formatCode>General</c:formatCode>
                  <c:ptCount val="10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  <c:pt idx="4">
                    <c:v>-4</c:v>
                  </c:pt>
                  <c:pt idx="5">
                    <c:v>4</c:v>
                  </c:pt>
                  <c:pt idx="6">
                    <c:v>-2</c:v>
                  </c:pt>
                  <c:pt idx="7">
                    <c:v>2</c:v>
                  </c:pt>
                  <c:pt idx="8">
                    <c:v>1.5</c:v>
                  </c:pt>
                  <c:pt idx="9">
                    <c:v>-1.5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(Data!$A$5:$A$12,Data!$F$13:$F$14)</c:f>
              <c:numCache>
                <c:formatCode>General</c:formatCode>
                <c:ptCount val="10"/>
                <c:pt idx="8" formatCode="0.0">
                  <c:v>39.5</c:v>
                </c:pt>
                <c:pt idx="9" formatCode="0.0">
                  <c:v>39.5</c:v>
                </c:pt>
              </c:numCache>
            </c:numRef>
          </c:val>
          <c:smooth val="0"/>
        </c:ser>
        <c:ser>
          <c:idx val="8"/>
          <c:order val="7"/>
          <c:tx>
            <c:v>Person D mean</c:v>
          </c:tx>
          <c:spPr>
            <a:ln w="28575">
              <a:solidFill>
                <a:srgbClr val="0000FF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Data!$G$5:$G$12</c:f>
                <c:numCache>
                  <c:formatCode>General</c:formatCode>
                  <c:ptCount val="8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  <c:pt idx="4">
                    <c:v>-4</c:v>
                  </c:pt>
                  <c:pt idx="5">
                    <c:v>4</c:v>
                  </c:pt>
                  <c:pt idx="6">
                    <c:v>-2</c:v>
                  </c:pt>
                  <c:pt idx="7">
                    <c:v>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>
                <a:solidFill>
                  <a:srgbClr val="0000FF"/>
                </a:solidFill>
              </a:ln>
            </c:spPr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(Data!$A$5:$A$10,Data!$F$11:$F$12)</c:f>
              <c:numCache>
                <c:formatCode>General</c:formatCode>
                <c:ptCount val="8"/>
                <c:pt idx="6" formatCode="0.0">
                  <c:v>41</c:v>
                </c:pt>
                <c:pt idx="7" formatCode="0.0">
                  <c:v>41</c:v>
                </c:pt>
              </c:numCache>
            </c:numRef>
          </c:val>
          <c:smooth val="0"/>
        </c:ser>
        <c:ser>
          <c:idx val="7"/>
          <c:order val="8"/>
          <c:tx>
            <c:v>Person C mean</c:v>
          </c:tx>
          <c:spPr>
            <a:ln w="28575">
              <a:solidFill>
                <a:srgbClr val="00B05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Data!$G$5:$G$10</c:f>
                <c:numCache>
                  <c:formatCode>General</c:formatCode>
                  <c:ptCount val="6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  <c:pt idx="4">
                    <c:v>-4</c:v>
                  </c:pt>
                  <c:pt idx="5">
                    <c:v>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>
                <a:solidFill>
                  <a:srgbClr val="00B050"/>
                </a:solidFill>
              </a:ln>
            </c:spPr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(Data!$A$5:$A$8,Data!$F$9:$F$10)</c:f>
              <c:numCache>
                <c:formatCode>General</c:formatCode>
                <c:ptCount val="6"/>
                <c:pt idx="4" formatCode="0.0">
                  <c:v>38</c:v>
                </c:pt>
                <c:pt idx="5" formatCode="0.0">
                  <c:v>38</c:v>
                </c:pt>
              </c:numCache>
            </c:numRef>
          </c:val>
          <c:smooth val="0"/>
        </c:ser>
        <c:ser>
          <c:idx val="2"/>
          <c:order val="9"/>
          <c:tx>
            <c:v>Person B mean</c:v>
          </c:tx>
          <c:spPr>
            <a:ln w="38100">
              <a:solidFill>
                <a:srgbClr val="FFC000"/>
              </a:solidFill>
            </a:ln>
          </c:spPr>
          <c:marker>
            <c:symbol val="none"/>
          </c:marker>
          <c:errBars>
            <c:errDir val="y"/>
            <c:errBarType val="plus"/>
            <c:errValType val="cust"/>
            <c:noEndCap val="1"/>
            <c:plus>
              <c:numRef>
                <c:f>Data!$G$5:$G$8</c:f>
                <c:numCache>
                  <c:formatCode>General</c:formatCode>
                  <c:ptCount val="4"/>
                  <c:pt idx="0">
                    <c:v>-4</c:v>
                  </c:pt>
                  <c:pt idx="1">
                    <c:v>4</c:v>
                  </c:pt>
                  <c:pt idx="2">
                    <c:v>-3</c:v>
                  </c:pt>
                  <c:pt idx="3">
                    <c:v>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12700">
                <a:solidFill>
                  <a:srgbClr val="FFC000"/>
                </a:solidFill>
              </a:ln>
            </c:spPr>
          </c:errBars>
          <c:cat>
            <c:strRef>
              <c:f>Data!$C$5:$C$14</c:f>
              <c:strCache>
                <c:ptCount val="10"/>
                <c:pt idx="0">
                  <c:v>A1</c:v>
                </c:pt>
                <c:pt idx="1">
                  <c:v>A2</c:v>
                </c:pt>
                <c:pt idx="2">
                  <c:v>B1</c:v>
                </c:pt>
                <c:pt idx="3">
                  <c:v>B2</c:v>
                </c:pt>
                <c:pt idx="4">
                  <c:v>C1</c:v>
                </c:pt>
                <c:pt idx="5">
                  <c:v>C2</c:v>
                </c:pt>
                <c:pt idx="6">
                  <c:v>D1</c:v>
                </c:pt>
                <c:pt idx="7">
                  <c:v>D2</c:v>
                </c:pt>
                <c:pt idx="8">
                  <c:v>E1</c:v>
                </c:pt>
                <c:pt idx="9">
                  <c:v>E2</c:v>
                </c:pt>
              </c:strCache>
            </c:strRef>
          </c:cat>
          <c:val>
            <c:numRef>
              <c:f>(Data!$A$5:$A$6,Data!$F$7:$F$8)</c:f>
              <c:numCache>
                <c:formatCode>General</c:formatCode>
                <c:ptCount val="4"/>
                <c:pt idx="2" formatCode="0.0">
                  <c:v>38</c:v>
                </c:pt>
                <c:pt idx="3" formatCode="0.0">
                  <c:v>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079736"/>
        <c:axId val="376087024"/>
      </c:lineChart>
      <c:catAx>
        <c:axId val="374079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2000"/>
                </a:pPr>
                <a:r>
                  <a:rPr lang="en-US" sz="2000"/>
                  <a:t>Measurement number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 w="381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376087024"/>
        <c:crosses val="autoZero"/>
        <c:auto val="1"/>
        <c:lblAlgn val="ctr"/>
        <c:lblOffset val="100"/>
        <c:noMultiLvlLbl val="0"/>
      </c:catAx>
      <c:valAx>
        <c:axId val="37608702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2000"/>
                </a:pPr>
                <a:r>
                  <a:rPr lang="en-US" sz="2000"/>
                  <a:t>Body mass  (kg)</a:t>
                </a:r>
              </a:p>
            </c:rich>
          </c:tx>
          <c:layout>
            <c:manualLayout>
              <c:xMode val="edge"/>
              <c:yMode val="edge"/>
              <c:x val="1.3650794196757174E-2"/>
              <c:y val="0.3773465625446313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 w="38100">
            <a:solidFill>
              <a:schemeClr val="tx1"/>
            </a:solidFill>
          </a:ln>
        </c:spPr>
        <c:txPr>
          <a:bodyPr/>
          <a:lstStyle/>
          <a:p>
            <a:pPr>
              <a:defRPr sz="1400"/>
            </a:pPr>
            <a:endParaRPr lang="en-US"/>
          </a:p>
        </c:txPr>
        <c:crossAx val="374079736"/>
        <c:crosses val="autoZero"/>
        <c:crossBetween val="between"/>
        <c:majorUnit val="10"/>
      </c:valAx>
      <c:spPr>
        <a:ln w="38100">
          <a:solidFill>
            <a:schemeClr val="bg1">
              <a:lumMod val="65000"/>
            </a:schemeClr>
          </a:solidFill>
        </a:ln>
      </c:spPr>
    </c:plotArea>
    <c:plotVisOnly val="1"/>
    <c:dispBlanksAs val="gap"/>
    <c:showDLblsOverMax val="0"/>
  </c:chart>
  <c:spPr>
    <a:ln>
      <a:noFill/>
    </a:ln>
  </c:sp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0.13998</cdr:x>
      <cdr:y>0.38337</cdr:y>
    </cdr:from>
    <cdr:to>
      <cdr:x>0.27201</cdr:x>
      <cdr:y>0.49725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211405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vertOverflow="clip" wrap="square" lIns="0" tIns="0" rIns="0" rtlCol="0"/>
        <a:lstStyle xmlns:a="http://schemas.openxmlformats.org/drawingml/2006/main"/>
        <a:p xmlns:a="http://schemas.openxmlformats.org/drawingml/2006/main">
          <a:pPr algn="ctr"/>
          <a:r>
            <a:rPr lang="en-GB" sz="1800">
              <a:solidFill>
                <a:srgbClr val="FF0000"/>
              </a:solidFill>
            </a:rPr>
            <a:t>Person A</a:t>
          </a:r>
        </a:p>
        <a:p xmlns:a="http://schemas.openxmlformats.org/drawingml/2006/main">
          <a:pPr algn="ctr"/>
          <a:r>
            <a:rPr lang="en-GB" sz="12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mean = 36.0kg, </a:t>
          </a:r>
          <a:endParaRPr lang="en-GB" sz="1200">
            <a:solidFill>
              <a:srgbClr val="FF0000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SD = 5.7kg</a:t>
          </a:r>
          <a:endParaRPr lang="en-GB" sz="1200">
            <a:solidFill>
              <a:srgbClr val="FF0000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FF0000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0.30933</cdr:x>
      <cdr:y>0.38337</cdr:y>
    </cdr:from>
    <cdr:to>
      <cdr:x>0.44136</cdr:x>
      <cdr:y>0.49725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2676977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800">
              <a:solidFill>
                <a:srgbClr val="FFC000"/>
              </a:solidFill>
            </a:rPr>
            <a:t>Person B</a:t>
          </a:r>
        </a:p>
        <a:p xmlns:a="http://schemas.openxmlformats.org/drawingml/2006/main">
          <a:pPr algn="ctr"/>
          <a:r>
            <a:rPr lang="en-GB" sz="1200">
              <a:solidFill>
                <a:srgbClr val="FFC000"/>
              </a:solidFill>
              <a:effectLst/>
              <a:latin typeface="+mn-lt"/>
              <a:ea typeface="+mn-ea"/>
              <a:cs typeface="+mn-cs"/>
            </a:rPr>
            <a:t>mean = 38.0kg, </a:t>
          </a:r>
          <a:endParaRPr lang="en-GB" sz="1200">
            <a:solidFill>
              <a:srgbClr val="FFC000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FFC000"/>
              </a:solidFill>
              <a:effectLst/>
              <a:latin typeface="+mn-lt"/>
              <a:ea typeface="+mn-ea"/>
              <a:cs typeface="+mn-cs"/>
            </a:rPr>
            <a:t>SD = 4.2kg</a:t>
          </a:r>
          <a:endParaRPr lang="en-GB" sz="1200">
            <a:solidFill>
              <a:srgbClr val="FFC000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FFC000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0.48543</cdr:x>
      <cdr:y>0.38337</cdr:y>
    </cdr:from>
    <cdr:to>
      <cdr:x>0.61746</cdr:x>
      <cdr:y>0.49725</cdr:y>
    </cdr:to>
    <cdr:sp macro="" textlink="">
      <cdr:nvSpPr>
        <cdr:cNvPr id="7" name="TextBox 1"/>
        <cdr:cNvSpPr txBox="1"/>
      </cdr:nvSpPr>
      <cdr:spPr>
        <a:xfrm xmlns:a="http://schemas.openxmlformats.org/drawingml/2006/main">
          <a:off x="4200979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800">
              <a:solidFill>
                <a:srgbClr val="00B050"/>
              </a:solidFill>
            </a:rPr>
            <a:t>Person C</a:t>
          </a:r>
        </a:p>
        <a:p xmlns:a="http://schemas.openxmlformats.org/drawingml/2006/main">
          <a:pPr algn="ctr"/>
          <a:r>
            <a:rPr lang="en-GB" sz="1200">
              <a:solidFill>
                <a:srgbClr val="00B050"/>
              </a:solidFill>
              <a:effectLst/>
              <a:latin typeface="+mn-lt"/>
              <a:ea typeface="+mn-ea"/>
              <a:cs typeface="+mn-cs"/>
            </a:rPr>
            <a:t>mean = 38.0kg, </a:t>
          </a:r>
          <a:endParaRPr lang="en-GB" sz="1200">
            <a:solidFill>
              <a:srgbClr val="00B050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00B050"/>
              </a:solidFill>
              <a:effectLst/>
              <a:latin typeface="+mn-lt"/>
              <a:ea typeface="+mn-ea"/>
              <a:cs typeface="+mn-cs"/>
            </a:rPr>
            <a:t>SD = 5.7kg</a:t>
          </a:r>
          <a:endParaRPr lang="en-GB" sz="1200">
            <a:solidFill>
              <a:srgbClr val="00B050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00B050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0.66625</cdr:x>
      <cdr:y>0.38337</cdr:y>
    </cdr:from>
    <cdr:to>
      <cdr:x>0.79828</cdr:x>
      <cdr:y>0.49725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5765801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800">
              <a:solidFill>
                <a:srgbClr val="0000FF"/>
              </a:solidFill>
            </a:rPr>
            <a:t>Person B</a:t>
          </a:r>
        </a:p>
        <a:p xmlns:a="http://schemas.openxmlformats.org/drawingml/2006/main">
          <a:pPr algn="ctr"/>
          <a:r>
            <a:rPr lang="en-GB" sz="120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mean = 41.0kg, </a:t>
          </a:r>
          <a:endParaRPr lang="en-GB" sz="1200">
            <a:solidFill>
              <a:srgbClr val="0000FF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0000FF"/>
              </a:solidFill>
              <a:effectLst/>
              <a:latin typeface="+mn-lt"/>
              <a:ea typeface="+mn-ea"/>
              <a:cs typeface="+mn-cs"/>
            </a:rPr>
            <a:t>SD = 2.8kg</a:t>
          </a:r>
          <a:endParaRPr lang="en-GB" sz="1200">
            <a:solidFill>
              <a:srgbClr val="0000FF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0000FF"/>
              </a:solidFill>
            </a:rPr>
            <a:t> </a:t>
          </a:r>
        </a:p>
      </cdr:txBody>
    </cdr:sp>
  </cdr:relSizeAnchor>
  <cdr:relSizeAnchor xmlns:cdr="http://schemas.openxmlformats.org/drawingml/2006/chartDrawing">
    <cdr:from>
      <cdr:x>0.8282</cdr:x>
      <cdr:y>0.38337</cdr:y>
    </cdr:from>
    <cdr:to>
      <cdr:x>0.96023</cdr:x>
      <cdr:y>0.49725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7167336" y="2404836"/>
          <a:ext cx="1142631" cy="714365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txBody>
        <a:bodyPr xmlns:a="http://schemas.openxmlformats.org/drawingml/2006/main" wrap="square" lIns="0" t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GB" sz="1800">
              <a:solidFill>
                <a:srgbClr val="7030A0"/>
              </a:solidFill>
            </a:rPr>
            <a:t>Person B</a:t>
          </a:r>
        </a:p>
        <a:p xmlns:a="http://schemas.openxmlformats.org/drawingml/2006/main">
          <a:pPr algn="ctr"/>
          <a:r>
            <a:rPr lang="en-GB" sz="1200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mean = 39.5kg, </a:t>
          </a:r>
          <a:endParaRPr lang="en-GB" sz="1200">
            <a:solidFill>
              <a:srgbClr val="7030A0"/>
            </a:solidFill>
            <a:effectLst/>
          </a:endParaRPr>
        </a:p>
        <a:p xmlns:a="http://schemas.openxmlformats.org/drawingml/2006/main">
          <a:pPr algn="ctr"/>
          <a:r>
            <a:rPr lang="en-GB" sz="1200">
              <a:solidFill>
                <a:srgbClr val="7030A0"/>
              </a:solidFill>
              <a:effectLst/>
              <a:latin typeface="+mn-lt"/>
              <a:ea typeface="+mn-ea"/>
              <a:cs typeface="+mn-cs"/>
            </a:rPr>
            <a:t>SD = 2.1kg</a:t>
          </a:r>
          <a:endParaRPr lang="en-GB" sz="1200">
            <a:solidFill>
              <a:srgbClr val="7030A0"/>
            </a:solidFill>
            <a:effectLst/>
          </a:endParaRPr>
        </a:p>
        <a:p xmlns:a="http://schemas.openxmlformats.org/drawingml/2006/main">
          <a:pPr algn="ctr"/>
          <a:r>
            <a:rPr lang="en-GB" sz="1800">
              <a:solidFill>
                <a:srgbClr val="7030A0"/>
              </a:solidFill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F23"/>
  <sheetViews>
    <sheetView showGridLines="0" tabSelected="1" workbookViewId="0">
      <selection activeCell="N13" sqref="N13"/>
    </sheetView>
  </sheetViews>
  <sheetFormatPr defaultRowHeight="15" x14ac:dyDescent="0.25"/>
  <cols>
    <col min="2" max="2" width="11.42578125" style="1" customWidth="1"/>
    <col min="3" max="3" width="12.85546875" style="1" customWidth="1"/>
    <col min="4" max="4" width="12.85546875" style="32" customWidth="1"/>
    <col min="5" max="7" width="12.85546875" style="1" customWidth="1"/>
    <col min="9" max="9" width="15.140625" customWidth="1"/>
    <col min="10" max="11" width="8.5703125" customWidth="1"/>
    <col min="12" max="13" width="9.140625" style="1"/>
    <col min="15" max="16" width="4.28515625" style="9" customWidth="1"/>
    <col min="17" max="18" width="4.28515625" style="46" customWidth="1"/>
    <col min="19" max="20" width="4.28515625" style="49" customWidth="1"/>
    <col min="21" max="22" width="4.28515625" style="12" customWidth="1"/>
    <col min="23" max="24" width="4.28515625" style="52" customWidth="1"/>
    <col min="25" max="25" width="2.85546875" style="52" customWidth="1"/>
    <col min="26" max="26" width="4.28515625" style="9" customWidth="1"/>
    <col min="27" max="27" width="4.28515625" style="46" customWidth="1"/>
    <col min="28" max="28" width="4.28515625" style="49" customWidth="1"/>
    <col min="29" max="29" width="4.28515625" style="12" customWidth="1"/>
    <col min="30" max="30" width="4.28515625" style="52" customWidth="1"/>
    <col min="31" max="31" width="2.85546875" style="52" customWidth="1"/>
    <col min="32" max="32" width="6.42578125" style="33" customWidth="1"/>
  </cols>
  <sheetData>
    <row r="1" spans="2:32" s="43" customFormat="1" x14ac:dyDescent="0.25">
      <c r="B1" s="42" t="s">
        <v>34</v>
      </c>
      <c r="C1" s="33"/>
      <c r="D1" s="33"/>
      <c r="E1" s="33"/>
      <c r="F1" s="33"/>
      <c r="G1" s="33"/>
      <c r="I1" s="43" t="s">
        <v>42</v>
      </c>
      <c r="L1" s="33"/>
      <c r="M1" s="33"/>
      <c r="O1" s="42" t="s">
        <v>43</v>
      </c>
      <c r="P1" s="42"/>
      <c r="Q1" s="42"/>
      <c r="R1" s="42"/>
      <c r="S1" s="42"/>
      <c r="T1" s="42"/>
      <c r="U1" s="42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</row>
    <row r="2" spans="2:32" x14ac:dyDescent="0.25">
      <c r="H2" s="2"/>
    </row>
    <row r="3" spans="2:32" x14ac:dyDescent="0.25">
      <c r="B3" s="4" t="s">
        <v>3</v>
      </c>
      <c r="C3" s="4" t="s">
        <v>0</v>
      </c>
      <c r="D3" s="79"/>
      <c r="E3" s="4" t="s">
        <v>26</v>
      </c>
      <c r="F3" s="4" t="s">
        <v>6</v>
      </c>
      <c r="G3" s="4" t="s">
        <v>1</v>
      </c>
      <c r="H3" s="3"/>
      <c r="I3" s="36"/>
      <c r="J3" s="95" t="s">
        <v>29</v>
      </c>
      <c r="K3" s="95"/>
      <c r="L3" s="20"/>
      <c r="M3" s="20"/>
      <c r="O3" s="84" t="s">
        <v>7</v>
      </c>
      <c r="P3" s="84"/>
      <c r="Q3" s="85" t="s">
        <v>8</v>
      </c>
      <c r="R3" s="85"/>
      <c r="S3" s="86" t="s">
        <v>38</v>
      </c>
      <c r="T3" s="86"/>
      <c r="U3" s="87" t="s">
        <v>39</v>
      </c>
      <c r="V3" s="87"/>
      <c r="W3" s="81" t="s">
        <v>40</v>
      </c>
      <c r="X3" s="81"/>
      <c r="Y3" s="78"/>
      <c r="Z3" s="82" t="s">
        <v>44</v>
      </c>
      <c r="AA3" s="82"/>
      <c r="AB3" s="82"/>
      <c r="AC3" s="82"/>
      <c r="AD3" s="82"/>
      <c r="AE3" s="4"/>
      <c r="AF3" s="22" t="s">
        <v>45</v>
      </c>
    </row>
    <row r="4" spans="2:32" ht="18" x14ac:dyDescent="0.35">
      <c r="B4" s="5"/>
      <c r="C4" s="5"/>
      <c r="D4" s="5"/>
      <c r="E4" s="5" t="s">
        <v>27</v>
      </c>
      <c r="F4" s="5" t="s">
        <v>27</v>
      </c>
      <c r="G4" s="5" t="s">
        <v>27</v>
      </c>
      <c r="H4" s="3"/>
      <c r="I4" s="37"/>
      <c r="J4" s="38" t="s">
        <v>30</v>
      </c>
      <c r="K4" s="38" t="s">
        <v>31</v>
      </c>
      <c r="L4" s="38" t="s">
        <v>32</v>
      </c>
      <c r="M4" s="39" t="s">
        <v>28</v>
      </c>
      <c r="O4" s="19" t="s">
        <v>46</v>
      </c>
      <c r="P4" s="19" t="s">
        <v>47</v>
      </c>
      <c r="Q4" s="77" t="s">
        <v>48</v>
      </c>
      <c r="R4" s="77" t="s">
        <v>49</v>
      </c>
      <c r="S4" s="75" t="s">
        <v>50</v>
      </c>
      <c r="T4" s="75" t="s">
        <v>51</v>
      </c>
      <c r="U4" s="15" t="s">
        <v>52</v>
      </c>
      <c r="V4" s="15" t="s">
        <v>53</v>
      </c>
      <c r="W4" s="62" t="s">
        <v>54</v>
      </c>
      <c r="X4" s="62" t="s">
        <v>55</v>
      </c>
      <c r="Y4" s="74"/>
      <c r="Z4" s="70" t="s">
        <v>4</v>
      </c>
      <c r="AA4" s="71" t="s">
        <v>5</v>
      </c>
      <c r="AB4" s="72" t="s">
        <v>35</v>
      </c>
      <c r="AC4" s="73" t="s">
        <v>36</v>
      </c>
      <c r="AD4" s="74" t="s">
        <v>37</v>
      </c>
      <c r="AE4" s="74"/>
      <c r="AF4" s="39" t="s">
        <v>41</v>
      </c>
    </row>
    <row r="5" spans="2:32" ht="18" x14ac:dyDescent="0.35">
      <c r="B5" s="88" t="s">
        <v>4</v>
      </c>
      <c r="C5" s="9" t="s">
        <v>46</v>
      </c>
      <c r="D5" s="9"/>
      <c r="E5" s="10">
        <v>32</v>
      </c>
      <c r="F5" s="11">
        <f>AVERAGE(E5:E6)</f>
        <v>36</v>
      </c>
      <c r="G5" s="11">
        <f>E5-F5</f>
        <v>-4</v>
      </c>
      <c r="H5" s="3"/>
      <c r="I5" s="57" t="s">
        <v>7</v>
      </c>
      <c r="J5" s="9">
        <f>E5</f>
        <v>32</v>
      </c>
      <c r="K5" s="9">
        <f>E6</f>
        <v>40</v>
      </c>
      <c r="L5" s="11">
        <f>AVERAGE(J5:K5)</f>
        <v>36</v>
      </c>
      <c r="M5" s="34">
        <f>STDEV(J5:K5)</f>
        <v>5.6568542494923806</v>
      </c>
      <c r="O5" s="96">
        <f>J5</f>
        <v>32</v>
      </c>
      <c r="P5" s="96">
        <f>K5</f>
        <v>40</v>
      </c>
      <c r="Q5" s="97">
        <f>J6</f>
        <v>35</v>
      </c>
      <c r="R5" s="97">
        <f>K6</f>
        <v>41</v>
      </c>
      <c r="S5" s="98">
        <f>J7</f>
        <v>34</v>
      </c>
      <c r="T5" s="98">
        <f>K7</f>
        <v>42</v>
      </c>
      <c r="U5" s="99">
        <f>J8</f>
        <v>39</v>
      </c>
      <c r="V5" s="99">
        <f>K8</f>
        <v>43</v>
      </c>
      <c r="W5" s="100">
        <f>J9</f>
        <v>41</v>
      </c>
      <c r="X5" s="100">
        <f>K9</f>
        <v>38</v>
      </c>
      <c r="Y5" s="100"/>
      <c r="Z5" s="96">
        <f>STDEV(O5:P5)</f>
        <v>5.6568542494923806</v>
      </c>
      <c r="AA5" s="97">
        <f>STDEV(Q5:R5)</f>
        <v>4.2426406871192848</v>
      </c>
      <c r="AB5" s="98">
        <f>STDEV(S5:T5)</f>
        <v>5.6568542494923806</v>
      </c>
      <c r="AC5" s="99">
        <f>STDEV(U5:V5)</f>
        <v>2.8284271247461903</v>
      </c>
      <c r="AD5" s="100">
        <f>STDEV(W5:X5)</f>
        <v>2.1213203435596424</v>
      </c>
      <c r="AE5" s="100"/>
      <c r="AF5" s="41">
        <f>SQRT(SUMSQ(Z5:AD5)/COUNT(Z5:AD5))</f>
        <v>4.3474130238568316</v>
      </c>
    </row>
    <row r="6" spans="2:32" ht="18" x14ac:dyDescent="0.35">
      <c r="B6" s="89"/>
      <c r="C6" s="9" t="s">
        <v>47</v>
      </c>
      <c r="D6" s="9"/>
      <c r="E6" s="10">
        <v>40</v>
      </c>
      <c r="F6" s="11">
        <f>AVERAGE(E5:E6)</f>
        <v>36</v>
      </c>
      <c r="G6" s="11">
        <f t="shared" ref="G6:G14" si="0">E6-F6</f>
        <v>4</v>
      </c>
      <c r="H6" s="3"/>
      <c r="I6" s="58" t="s">
        <v>8</v>
      </c>
      <c r="J6" s="46">
        <f>E7</f>
        <v>35</v>
      </c>
      <c r="K6" s="46">
        <f>E8</f>
        <v>41</v>
      </c>
      <c r="L6" s="48">
        <f t="shared" ref="L6:L9" si="1">AVERAGE(J6:K6)</f>
        <v>38</v>
      </c>
      <c r="M6" s="63">
        <f t="shared" ref="M6:M9" si="2">STDEV(J6:K6)</f>
        <v>4.2426406871192848</v>
      </c>
    </row>
    <row r="7" spans="2:32" ht="18" x14ac:dyDescent="0.35">
      <c r="B7" s="90" t="s">
        <v>5</v>
      </c>
      <c r="C7" s="46" t="s">
        <v>48</v>
      </c>
      <c r="D7" s="46"/>
      <c r="E7" s="47">
        <v>35</v>
      </c>
      <c r="F7" s="48">
        <f>AVERAGE(E7:E8)</f>
        <v>38</v>
      </c>
      <c r="G7" s="48">
        <f t="shared" si="0"/>
        <v>-3</v>
      </c>
      <c r="H7" s="3"/>
      <c r="I7" s="59" t="s">
        <v>38</v>
      </c>
      <c r="J7" s="49">
        <f>E9</f>
        <v>34</v>
      </c>
      <c r="K7" s="49">
        <f>E10</f>
        <v>42</v>
      </c>
      <c r="L7" s="51">
        <f t="shared" si="1"/>
        <v>38</v>
      </c>
      <c r="M7" s="45">
        <f t="shared" si="2"/>
        <v>5.6568542494923806</v>
      </c>
    </row>
    <row r="8" spans="2:32" ht="18" x14ac:dyDescent="0.35">
      <c r="B8" s="90"/>
      <c r="C8" s="46" t="s">
        <v>49</v>
      </c>
      <c r="D8" s="46"/>
      <c r="E8" s="47">
        <v>41</v>
      </c>
      <c r="F8" s="48">
        <f>AVERAGE(E7:E8)</f>
        <v>38</v>
      </c>
      <c r="G8" s="48">
        <f t="shared" si="0"/>
        <v>3</v>
      </c>
      <c r="H8" s="3"/>
      <c r="I8" s="60" t="s">
        <v>39</v>
      </c>
      <c r="J8" s="12">
        <f>E11</f>
        <v>39</v>
      </c>
      <c r="K8" s="12">
        <f>E12</f>
        <v>43</v>
      </c>
      <c r="L8" s="14">
        <f t="shared" si="1"/>
        <v>41</v>
      </c>
      <c r="M8" s="35">
        <f t="shared" si="2"/>
        <v>2.8284271247461903</v>
      </c>
    </row>
    <row r="9" spans="2:32" ht="18" x14ac:dyDescent="0.35">
      <c r="B9" s="91" t="s">
        <v>35</v>
      </c>
      <c r="C9" s="49" t="s">
        <v>50</v>
      </c>
      <c r="D9" s="49"/>
      <c r="E9" s="50">
        <v>34</v>
      </c>
      <c r="F9" s="51">
        <f>AVERAGE(E9:E10)</f>
        <v>38</v>
      </c>
      <c r="G9" s="51">
        <f t="shared" si="0"/>
        <v>-4</v>
      </c>
      <c r="H9" s="3"/>
      <c r="I9" s="61" t="s">
        <v>40</v>
      </c>
      <c r="J9" s="62">
        <f>E13</f>
        <v>41</v>
      </c>
      <c r="K9" s="62">
        <f>E14</f>
        <v>38</v>
      </c>
      <c r="L9" s="54">
        <f t="shared" si="1"/>
        <v>39.5</v>
      </c>
      <c r="M9" s="64">
        <f t="shared" si="2"/>
        <v>2.1213203435596424</v>
      </c>
    </row>
    <row r="10" spans="2:32" ht="18" x14ac:dyDescent="0.35">
      <c r="B10" s="91"/>
      <c r="C10" s="49" t="s">
        <v>51</v>
      </c>
      <c r="D10" s="49"/>
      <c r="E10" s="50">
        <v>42</v>
      </c>
      <c r="F10" s="51">
        <f>AVERAGE(E9:E10)</f>
        <v>38</v>
      </c>
      <c r="G10" s="51">
        <f t="shared" si="0"/>
        <v>4</v>
      </c>
      <c r="I10" s="40" t="s">
        <v>33</v>
      </c>
      <c r="J10" s="40"/>
      <c r="K10" s="40"/>
      <c r="L10" s="21"/>
      <c r="M10" s="41">
        <f>SQRT(SUMSQ(M5:M9)/COUNT(M5:M9))</f>
        <v>4.3474130238568316</v>
      </c>
    </row>
    <row r="11" spans="2:32" ht="18" x14ac:dyDescent="0.35">
      <c r="B11" s="92" t="s">
        <v>36</v>
      </c>
      <c r="C11" s="12" t="s">
        <v>52</v>
      </c>
      <c r="D11" s="12"/>
      <c r="E11" s="13">
        <v>39</v>
      </c>
      <c r="F11" s="14">
        <f>AVERAGE(E11:E12)</f>
        <v>41</v>
      </c>
      <c r="G11" s="14">
        <f t="shared" si="0"/>
        <v>-2</v>
      </c>
    </row>
    <row r="12" spans="2:32" ht="18" x14ac:dyDescent="0.35">
      <c r="B12" s="92"/>
      <c r="C12" s="12" t="s">
        <v>53</v>
      </c>
      <c r="D12" s="12"/>
      <c r="E12" s="13">
        <v>43</v>
      </c>
      <c r="F12" s="14">
        <f>AVERAGE(E11:E12)</f>
        <v>41</v>
      </c>
      <c r="G12" s="14">
        <f t="shared" si="0"/>
        <v>2</v>
      </c>
    </row>
    <row r="13" spans="2:32" ht="18" x14ac:dyDescent="0.35">
      <c r="B13" s="93" t="s">
        <v>37</v>
      </c>
      <c r="C13" s="52" t="s">
        <v>54</v>
      </c>
      <c r="D13" s="52"/>
      <c r="E13" s="53">
        <v>41</v>
      </c>
      <c r="F13" s="54">
        <f>AVERAGE(E13:E14)</f>
        <v>39.5</v>
      </c>
      <c r="G13" s="54">
        <f t="shared" si="0"/>
        <v>1.5</v>
      </c>
    </row>
    <row r="14" spans="2:32" ht="18" x14ac:dyDescent="0.35">
      <c r="B14" s="94"/>
      <c r="C14" s="52" t="s">
        <v>55</v>
      </c>
      <c r="D14" s="52"/>
      <c r="E14" s="55">
        <v>38</v>
      </c>
      <c r="F14" s="54">
        <f>AVERAGE(E13:E14)</f>
        <v>39.5</v>
      </c>
      <c r="G14" s="56">
        <f t="shared" si="0"/>
        <v>-1.5</v>
      </c>
    </row>
    <row r="15" spans="2:32" x14ac:dyDescent="0.25">
      <c r="B15" s="6" t="s">
        <v>2</v>
      </c>
      <c r="C15" s="6"/>
      <c r="D15" s="6"/>
      <c r="E15" s="7">
        <f>SUM(E5:E14)</f>
        <v>385</v>
      </c>
      <c r="F15" s="8">
        <f t="shared" ref="F15:G15" si="3">SUM(F5:F14)</f>
        <v>385</v>
      </c>
      <c r="G15" s="8">
        <f t="shared" si="3"/>
        <v>0</v>
      </c>
      <c r="O15" s="65"/>
      <c r="P15" s="65"/>
      <c r="Q15" s="66"/>
      <c r="R15" s="66"/>
      <c r="S15" s="67"/>
      <c r="T15" s="67"/>
      <c r="U15" s="68"/>
      <c r="V15" s="68"/>
      <c r="W15" s="69"/>
      <c r="X15" s="69"/>
      <c r="Y15" s="69"/>
      <c r="Z15" s="65"/>
      <c r="AA15" s="66"/>
      <c r="AB15" s="67"/>
      <c r="AC15" s="68"/>
      <c r="AD15" s="69"/>
      <c r="AE15" s="69"/>
      <c r="AF15" s="76"/>
    </row>
    <row r="16" spans="2:32" s="25" customFormat="1" x14ac:dyDescent="0.25">
      <c r="B16" s="23"/>
      <c r="C16" s="23"/>
      <c r="D16" s="23"/>
      <c r="E16" s="24"/>
      <c r="F16" s="23"/>
      <c r="G16" s="23"/>
      <c r="I16"/>
      <c r="J16" s="83"/>
      <c r="K16" s="83"/>
      <c r="L16" s="83"/>
      <c r="M16" s="83"/>
      <c r="O16" s="65"/>
      <c r="P16" s="65"/>
      <c r="Q16" s="66"/>
      <c r="R16" s="66"/>
      <c r="S16" s="67"/>
      <c r="T16" s="67"/>
      <c r="U16" s="68"/>
      <c r="V16" s="68"/>
      <c r="W16" s="69"/>
      <c r="X16" s="69"/>
      <c r="Y16" s="69"/>
      <c r="Z16" s="65"/>
      <c r="AA16" s="66"/>
      <c r="AB16" s="67"/>
      <c r="AC16" s="68"/>
      <c r="AD16" s="69"/>
      <c r="AE16" s="69"/>
      <c r="AF16" s="76"/>
    </row>
    <row r="17" spans="2:32" s="25" customFormat="1" x14ac:dyDescent="0.25">
      <c r="B17" s="23"/>
      <c r="C17" s="26"/>
      <c r="D17" s="26"/>
      <c r="E17" s="27"/>
      <c r="F17" s="28"/>
      <c r="G17" s="23"/>
      <c r="I17"/>
      <c r="J17"/>
      <c r="K17"/>
      <c r="L17" s="1"/>
      <c r="M17" s="1"/>
      <c r="O17" s="65"/>
      <c r="P17" s="65"/>
      <c r="Q17" s="66"/>
      <c r="R17" s="66"/>
      <c r="S17" s="67"/>
      <c r="T17" s="67"/>
      <c r="U17" s="68"/>
      <c r="V17" s="68"/>
      <c r="W17" s="69"/>
      <c r="X17" s="69"/>
      <c r="Y17" s="69"/>
      <c r="Z17" s="65"/>
      <c r="AA17" s="66"/>
      <c r="AB17" s="67"/>
      <c r="AC17" s="68"/>
      <c r="AD17" s="69"/>
      <c r="AE17" s="69"/>
      <c r="AF17" s="76"/>
    </row>
    <row r="18" spans="2:32" s="25" customFormat="1" x14ac:dyDescent="0.25">
      <c r="B18" s="23"/>
      <c r="C18" s="26"/>
      <c r="D18" s="26"/>
      <c r="E18" s="23"/>
      <c r="F18" s="29"/>
      <c r="G18" s="30"/>
      <c r="I18"/>
      <c r="J18"/>
      <c r="K18"/>
      <c r="L18" s="1"/>
      <c r="M18" s="1"/>
      <c r="O18" s="65"/>
      <c r="P18" s="65"/>
      <c r="Q18" s="66"/>
      <c r="R18" s="66"/>
      <c r="S18" s="67"/>
      <c r="T18" s="67"/>
      <c r="U18" s="68"/>
      <c r="V18" s="68"/>
      <c r="W18" s="69"/>
      <c r="X18" s="69"/>
      <c r="Y18" s="69"/>
      <c r="Z18" s="65"/>
      <c r="AA18" s="66"/>
      <c r="AB18" s="67"/>
      <c r="AC18" s="68"/>
      <c r="AD18" s="69"/>
      <c r="AE18" s="69"/>
      <c r="AF18" s="76"/>
    </row>
    <row r="19" spans="2:32" s="25" customFormat="1" x14ac:dyDescent="0.25">
      <c r="B19" s="23"/>
      <c r="C19" s="26"/>
      <c r="D19" s="26"/>
      <c r="E19" s="27"/>
      <c r="F19" s="29"/>
      <c r="G19" s="30"/>
      <c r="L19" s="23"/>
      <c r="M19" s="23"/>
      <c r="O19" s="65"/>
      <c r="P19" s="65"/>
      <c r="Q19" s="66"/>
      <c r="R19" s="66"/>
      <c r="S19" s="67"/>
      <c r="T19" s="67"/>
      <c r="U19" s="68"/>
      <c r="V19" s="68"/>
      <c r="W19" s="69"/>
      <c r="X19" s="69"/>
      <c r="Y19" s="69"/>
      <c r="Z19" s="65"/>
      <c r="AA19" s="66"/>
      <c r="AB19" s="67"/>
      <c r="AC19" s="68"/>
      <c r="AD19" s="69"/>
      <c r="AE19" s="69"/>
      <c r="AF19" s="76"/>
    </row>
    <row r="20" spans="2:32" s="25" customFormat="1" x14ac:dyDescent="0.25">
      <c r="B20" s="23"/>
      <c r="C20" s="23"/>
      <c r="D20" s="23"/>
      <c r="E20" s="23"/>
      <c r="F20" s="23"/>
      <c r="G20" s="31"/>
      <c r="L20" s="23"/>
      <c r="M20" s="23"/>
      <c r="O20" s="9"/>
      <c r="P20" s="9"/>
      <c r="Q20" s="46"/>
      <c r="R20" s="46"/>
      <c r="S20" s="49"/>
      <c r="T20" s="49"/>
      <c r="U20" s="12"/>
      <c r="V20" s="12"/>
      <c r="W20" s="52"/>
      <c r="X20" s="52"/>
      <c r="Y20" s="52"/>
      <c r="Z20" s="9"/>
      <c r="AA20" s="46"/>
      <c r="AB20" s="49"/>
      <c r="AC20" s="12"/>
      <c r="AD20" s="52"/>
      <c r="AE20" s="52"/>
      <c r="AF20" s="33"/>
    </row>
    <row r="21" spans="2:32" x14ac:dyDescent="0.25">
      <c r="I21" s="25"/>
      <c r="J21" s="25"/>
      <c r="K21" s="25"/>
      <c r="L21" s="23"/>
      <c r="M21" s="23"/>
    </row>
    <row r="22" spans="2:32" x14ac:dyDescent="0.25">
      <c r="I22" s="25"/>
      <c r="J22" s="25"/>
      <c r="K22" s="25"/>
      <c r="L22" s="23"/>
      <c r="M22" s="23"/>
    </row>
    <row r="23" spans="2:32" x14ac:dyDescent="0.25">
      <c r="I23" s="25"/>
      <c r="J23" s="25"/>
      <c r="K23" s="25"/>
      <c r="L23" s="23"/>
      <c r="M23" s="23"/>
    </row>
  </sheetData>
  <mergeCells count="14">
    <mergeCell ref="B5:B6"/>
    <mergeCell ref="B7:B8"/>
    <mergeCell ref="B9:B10"/>
    <mergeCell ref="B11:B12"/>
    <mergeCell ref="B13:B14"/>
    <mergeCell ref="W3:X3"/>
    <mergeCell ref="Z3:AD3"/>
    <mergeCell ref="J16:K16"/>
    <mergeCell ref="L16:M16"/>
    <mergeCell ref="O3:P3"/>
    <mergeCell ref="Q3:R3"/>
    <mergeCell ref="S3:T3"/>
    <mergeCell ref="U3:V3"/>
    <mergeCell ref="J3:K3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showGridLines="0" workbookViewId="0">
      <selection activeCell="D22" sqref="D22"/>
    </sheetView>
  </sheetViews>
  <sheetFormatPr defaultRowHeight="15" x14ac:dyDescent="0.25"/>
  <sheetData>
    <row r="1" spans="2:8" x14ac:dyDescent="0.25">
      <c r="B1" t="s">
        <v>9</v>
      </c>
    </row>
    <row r="3" spans="2:8" ht="15.75" thickBot="1" x14ac:dyDescent="0.3">
      <c r="B3" t="s">
        <v>10</v>
      </c>
    </row>
    <row r="4" spans="2:8" x14ac:dyDescent="0.25">
      <c r="B4" s="18" t="s">
        <v>11</v>
      </c>
      <c r="C4" s="18" t="s">
        <v>12</v>
      </c>
      <c r="D4" s="18" t="s">
        <v>2</v>
      </c>
      <c r="E4" s="18" t="s">
        <v>13</v>
      </c>
      <c r="F4" s="18" t="s">
        <v>14</v>
      </c>
    </row>
    <row r="5" spans="2:8" x14ac:dyDescent="0.25">
      <c r="B5" s="16" t="s">
        <v>7</v>
      </c>
      <c r="C5" s="16">
        <v>2</v>
      </c>
      <c r="D5" s="16">
        <v>72</v>
      </c>
      <c r="E5" s="16">
        <v>36</v>
      </c>
      <c r="F5" s="16">
        <v>32</v>
      </c>
    </row>
    <row r="6" spans="2:8" x14ac:dyDescent="0.25">
      <c r="B6" s="16" t="s">
        <v>8</v>
      </c>
      <c r="C6" s="16">
        <v>2</v>
      </c>
      <c r="D6" s="16">
        <v>76</v>
      </c>
      <c r="E6" s="16">
        <v>38</v>
      </c>
      <c r="F6" s="16">
        <v>18</v>
      </c>
    </row>
    <row r="7" spans="2:8" x14ac:dyDescent="0.25">
      <c r="B7" s="16" t="s">
        <v>38</v>
      </c>
      <c r="C7" s="16">
        <v>2</v>
      </c>
      <c r="D7" s="16">
        <v>76</v>
      </c>
      <c r="E7" s="16">
        <v>38</v>
      </c>
      <c r="F7" s="16">
        <v>32</v>
      </c>
    </row>
    <row r="8" spans="2:8" x14ac:dyDescent="0.25">
      <c r="B8" s="16" t="s">
        <v>39</v>
      </c>
      <c r="C8" s="16">
        <v>2</v>
      </c>
      <c r="D8" s="16">
        <v>82</v>
      </c>
      <c r="E8" s="16">
        <v>41</v>
      </c>
      <c r="F8" s="16">
        <v>8</v>
      </c>
    </row>
    <row r="9" spans="2:8" ht="15.75" thickBot="1" x14ac:dyDescent="0.3">
      <c r="B9" s="17" t="s">
        <v>40</v>
      </c>
      <c r="C9" s="17">
        <v>2</v>
      </c>
      <c r="D9" s="17">
        <v>79</v>
      </c>
      <c r="E9" s="17">
        <v>39.5</v>
      </c>
      <c r="F9" s="17">
        <v>4.5</v>
      </c>
    </row>
    <row r="12" spans="2:8" ht="15.75" thickBot="1" x14ac:dyDescent="0.3">
      <c r="B12" t="s">
        <v>15</v>
      </c>
    </row>
    <row r="13" spans="2:8" x14ac:dyDescent="0.25">
      <c r="B13" s="18" t="s">
        <v>16</v>
      </c>
      <c r="C13" s="18" t="s">
        <v>17</v>
      </c>
      <c r="D13" s="18" t="s">
        <v>18</v>
      </c>
      <c r="E13" s="18" t="s">
        <v>19</v>
      </c>
      <c r="F13" s="18" t="s">
        <v>20</v>
      </c>
      <c r="G13" s="18" t="s">
        <v>21</v>
      </c>
      <c r="H13" s="18" t="s">
        <v>22</v>
      </c>
    </row>
    <row r="14" spans="2:8" x14ac:dyDescent="0.25">
      <c r="B14" s="16" t="s">
        <v>23</v>
      </c>
      <c r="C14" s="16">
        <v>28</v>
      </c>
      <c r="D14" s="16">
        <v>4</v>
      </c>
      <c r="E14" s="16">
        <v>7</v>
      </c>
      <c r="F14" s="16">
        <v>0.37037037037037041</v>
      </c>
      <c r="G14" s="16">
        <v>0.82136074827718475</v>
      </c>
      <c r="H14" s="16">
        <v>5.1921677728039226</v>
      </c>
    </row>
    <row r="15" spans="2:8" x14ac:dyDescent="0.25">
      <c r="B15" s="16" t="s">
        <v>24</v>
      </c>
      <c r="C15" s="16">
        <v>94.5</v>
      </c>
      <c r="D15" s="16">
        <v>5</v>
      </c>
      <c r="E15" s="80">
        <v>18.899999999999999</v>
      </c>
      <c r="F15" s="16"/>
      <c r="G15" s="16"/>
      <c r="H15" s="16"/>
    </row>
    <row r="16" spans="2:8" x14ac:dyDescent="0.25">
      <c r="B16" s="16"/>
      <c r="C16" s="16"/>
      <c r="D16" s="16"/>
      <c r="E16" s="16"/>
      <c r="F16" s="16"/>
      <c r="G16" s="16"/>
      <c r="H16" s="16"/>
    </row>
    <row r="17" spans="2:8" ht="15.75" thickBot="1" x14ac:dyDescent="0.3">
      <c r="B17" s="17" t="s">
        <v>25</v>
      </c>
      <c r="C17" s="17">
        <v>122.5</v>
      </c>
      <c r="D17" s="17">
        <v>9</v>
      </c>
      <c r="E17" s="17"/>
      <c r="F17" s="17"/>
      <c r="G17" s="17"/>
      <c r="H17" s="17"/>
    </row>
    <row r="19" spans="2:8" x14ac:dyDescent="0.25">
      <c r="B19" s="43" t="s">
        <v>41</v>
      </c>
      <c r="C19" s="43"/>
      <c r="D19" s="43"/>
      <c r="E19" s="44">
        <f>SQRT(E15)</f>
        <v>4.3474130238568316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Data</vt:lpstr>
      <vt:lpstr>ANOVA</vt:lpstr>
      <vt:lpstr>Figure</vt:lpstr>
    </vt:vector>
  </TitlesOfParts>
  <Company>University of Salford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Baker</dc:creator>
  <cp:lastModifiedBy>hls302</cp:lastModifiedBy>
  <dcterms:created xsi:type="dcterms:W3CDTF">2014-03-13T16:09:08Z</dcterms:created>
  <dcterms:modified xsi:type="dcterms:W3CDTF">2016-08-24T16:06:03Z</dcterms:modified>
</cp:coreProperties>
</file>